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.nealy\Documents\RandomNotes\Article Updates\"/>
    </mc:Choice>
  </mc:AlternateContent>
  <xr:revisionPtr revIDLastSave="0" documentId="13_ncr:1_{FBB641AB-1048-45F3-9AB8-E64A09358625}" xr6:coauthVersionLast="47" xr6:coauthVersionMax="47" xr10:uidLastSave="{00000000-0000-0000-0000-000000000000}"/>
  <bookViews>
    <workbookView xWindow="-120" yWindow="-120" windowWidth="29040" windowHeight="15720" xr2:uid="{189C2F46-A399-4135-A194-6305C71F9356}"/>
  </bookViews>
  <sheets>
    <sheet name="Option 1" sheetId="1" r:id="rId1"/>
    <sheet name="Option 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3" l="1"/>
  <c r="C30" i="3"/>
  <c r="B30" i="3"/>
  <c r="E29" i="3"/>
  <c r="D29" i="3"/>
  <c r="C29" i="3"/>
  <c r="B29" i="3"/>
  <c r="E28" i="3"/>
  <c r="D28" i="3"/>
  <c r="D31" i="3" s="1"/>
  <c r="C28" i="3"/>
  <c r="C31" i="3" s="1"/>
  <c r="B28" i="3"/>
  <c r="B31" i="3" s="1"/>
  <c r="D15" i="3"/>
  <c r="C15" i="3"/>
  <c r="B15" i="3"/>
  <c r="E14" i="3"/>
  <c r="E30" i="3" s="1"/>
  <c r="E31" i="3" s="1"/>
  <c r="D14" i="3"/>
  <c r="C14" i="3"/>
  <c r="B14" i="3"/>
  <c r="E13" i="3"/>
  <c r="D13" i="3"/>
  <c r="C13" i="3"/>
  <c r="B13" i="3"/>
  <c r="E15" i="3" l="1"/>
  <c r="E21" i="1" l="1"/>
  <c r="E29" i="1" s="1"/>
  <c r="D21" i="1"/>
  <c r="D29" i="1" s="1"/>
  <c r="C21" i="1"/>
  <c r="B21" i="1"/>
  <c r="B29" i="1" s="1"/>
  <c r="E20" i="1"/>
  <c r="D20" i="1"/>
  <c r="C20" i="1"/>
  <c r="B20" i="1"/>
  <c r="C29" i="1"/>
  <c r="D14" i="1" l="1"/>
  <c r="D27" i="1" s="1"/>
  <c r="E14" i="1"/>
  <c r="E27" i="1" s="1"/>
  <c r="C14" i="1"/>
  <c r="B14" i="1"/>
  <c r="C27" i="1" l="1"/>
  <c r="C19" i="1"/>
  <c r="C28" i="1" s="1"/>
  <c r="C30" i="1" s="1"/>
  <c r="B27" i="1"/>
  <c r="B19" i="1"/>
  <c r="B22" i="1" s="1"/>
  <c r="E19" i="1"/>
  <c r="E22" i="1" s="1"/>
  <c r="D19" i="1"/>
  <c r="D22" i="1" s="1"/>
  <c r="B28" i="1"/>
  <c r="C22" i="1" l="1"/>
  <c r="B30" i="1"/>
  <c r="E28" i="1"/>
  <c r="E30" i="1" s="1"/>
  <c r="D28" i="1"/>
  <c r="D30" i="1" s="1"/>
</calcChain>
</file>

<file path=xl/sharedStrings.xml><?xml version="1.0" encoding="utf-8"?>
<sst xmlns="http://schemas.openxmlformats.org/spreadsheetml/2006/main" count="76" uniqueCount="16">
  <si>
    <t>Impact</t>
  </si>
  <si>
    <t>Employment</t>
  </si>
  <si>
    <t>Labor Income</t>
  </si>
  <si>
    <t>Value Added</t>
  </si>
  <si>
    <t>Output</t>
  </si>
  <si>
    <t>Original Results</t>
  </si>
  <si>
    <t>Total</t>
  </si>
  <si>
    <t>Direct</t>
  </si>
  <si>
    <t>Indirect</t>
  </si>
  <si>
    <t>Induced</t>
  </si>
  <si>
    <t>Direct Effects</t>
  </si>
  <si>
    <t>Final Results</t>
  </si>
  <si>
    <t>Updated Direct</t>
  </si>
  <si>
    <t>Institutional Spending Pattern Event Results</t>
  </si>
  <si>
    <t>Creating New Indirect</t>
  </si>
  <si>
    <t>Payroll Event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</si>
</sst>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6839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43" fontId="0" fillId="0" borderId="0" xfId="1" applyFont="1"/>
    <xf numFmtId="0" fontId="2" fillId="0" borderId="0" xfId="0" applyFont="1"/>
    <xf numFmtId="0" fontId="3" fillId="0" borderId="0" xfId="0" applyFont="1"/>
    <xf numFmtId="0" fontId="0" fillId="0" borderId="4" xfId="0" applyBorder="1"/>
    <xf numFmtId="0" fontId="0" fillId="0" borderId="6" xfId="0" applyBorder="1"/>
    <xf numFmtId="0" fontId="0" fillId="0" borderId="4" xfId="0" applyBorder="1" applyAlignment="1">
      <alignment horizontal="left"/>
    </xf>
    <xf numFmtId="43" fontId="0" fillId="0" borderId="0" xfId="1" applyFont="1" applyBorder="1"/>
    <xf numFmtId="164" fontId="0" fillId="0" borderId="5" xfId="0" applyNumberFormat="1" applyBorder="1"/>
    <xf numFmtId="43" fontId="0" fillId="0" borderId="7" xfId="1" applyFont="1" applyBorder="1"/>
    <xf numFmtId="164" fontId="0" fillId="0" borderId="7" xfId="0" applyNumberFormat="1" applyBorder="1"/>
    <xf numFmtId="164" fontId="0" fillId="0" borderId="8" xfId="0" applyNumberFormat="1" applyBorder="1"/>
    <xf numFmtId="164" fontId="4" fillId="0" borderId="0" xfId="0" applyNumberFormat="1" applyFont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43" fontId="4" fillId="0" borderId="0" xfId="1" applyFont="1" applyFill="1" applyBorder="1" applyAlignment="1">
      <alignment horizontal="right" vertical="center" wrapText="1"/>
    </xf>
    <xf numFmtId="164" fontId="0" fillId="0" borderId="0" xfId="1" applyNumberFormat="1" applyFont="1" applyBorder="1"/>
    <xf numFmtId="43" fontId="0" fillId="2" borderId="0" xfId="1" applyFont="1" applyFill="1" applyBorder="1"/>
    <xf numFmtId="164" fontId="0" fillId="2" borderId="0" xfId="0" applyNumberFormat="1" applyFill="1"/>
    <xf numFmtId="164" fontId="0" fillId="2" borderId="5" xfId="0" applyNumberFormat="1" applyFill="1" applyBorder="1"/>
    <xf numFmtId="43" fontId="0" fillId="2" borderId="7" xfId="1" applyFont="1" applyFill="1" applyBorder="1"/>
    <xf numFmtId="164" fontId="0" fillId="2" borderId="7" xfId="0" applyNumberFormat="1" applyFill="1" applyBorder="1"/>
    <xf numFmtId="164" fontId="0" fillId="2" borderId="8" xfId="0" applyNumberFormat="1" applyFill="1" applyBorder="1"/>
    <xf numFmtId="43" fontId="5" fillId="3" borderId="2" xfId="1" applyFont="1" applyFill="1" applyBorder="1"/>
    <xf numFmtId="43" fontId="5" fillId="3" borderId="1" xfId="1" applyFont="1" applyFill="1" applyBorder="1"/>
    <xf numFmtId="43" fontId="5" fillId="3" borderId="3" xfId="1" applyFont="1" applyFill="1" applyBorder="1"/>
    <xf numFmtId="164" fontId="0" fillId="0" borderId="5" xfId="1" applyNumberFormat="1" applyFont="1" applyBorder="1"/>
    <xf numFmtId="164" fontId="5" fillId="3" borderId="2" xfId="0" applyNumberFormat="1" applyFont="1" applyFill="1" applyBorder="1"/>
    <xf numFmtId="43" fontId="4" fillId="2" borderId="0" xfId="1" applyFont="1" applyFill="1" applyBorder="1" applyAlignment="1">
      <alignment horizontal="right" vertical="center" wrapText="1"/>
    </xf>
    <xf numFmtId="164" fontId="4" fillId="2" borderId="0" xfId="0" applyNumberFormat="1" applyFont="1" applyFill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0" fillId="2" borderId="0" xfId="0" applyFill="1"/>
    <xf numFmtId="8" fontId="0" fillId="2" borderId="0" xfId="0" applyNumberFormat="1" applyFill="1"/>
    <xf numFmtId="8" fontId="0" fillId="2" borderId="5" xfId="0" applyNumberFormat="1" applyFill="1" applyBorder="1"/>
    <xf numFmtId="10" fontId="0" fillId="0" borderId="0" xfId="0" applyNumberFormat="1"/>
    <xf numFmtId="164" fontId="5" fillId="3" borderId="1" xfId="0" applyNumberFormat="1" applyFont="1" applyFill="1" applyBorder="1"/>
    <xf numFmtId="164" fontId="5" fillId="3" borderId="3" xfId="0" applyNumberFormat="1" applyFont="1" applyFill="1" applyBorder="1"/>
    <xf numFmtId="43" fontId="4" fillId="0" borderId="5" xfId="1" applyFont="1" applyFill="1" applyBorder="1" applyAlignment="1">
      <alignment horizontal="right" vertical="center" wrapText="1"/>
    </xf>
    <xf numFmtId="8" fontId="0" fillId="2" borderId="0" xfId="0" applyNumberFormat="1" applyFill="1" applyBorder="1"/>
    <xf numFmtId="0" fontId="0" fillId="2" borderId="0" xfId="0" applyFill="1" applyBorder="1"/>
    <xf numFmtId="4" fontId="0" fillId="2" borderId="0" xfId="0" applyNumberFormat="1" applyFill="1" applyBorder="1"/>
    <xf numFmtId="164" fontId="0" fillId="2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1C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5A59A-40D0-4E6D-B2B6-36BDE588C411}">
  <dimension ref="A1:K30"/>
  <sheetViews>
    <sheetView tabSelected="1" zoomScaleNormal="100" workbookViewId="0">
      <selection activeCell="F1" sqref="F1"/>
    </sheetView>
  </sheetViews>
  <sheetFormatPr defaultRowHeight="15" x14ac:dyDescent="0.25"/>
  <cols>
    <col min="1" max="1" width="15.5703125" bestFit="1" customWidth="1"/>
    <col min="2" max="2" width="12.28515625" style="2" customWidth="1"/>
    <col min="3" max="5" width="14.85546875" style="1" bestFit="1" customWidth="1"/>
    <col min="10" max="10" width="14.85546875" bestFit="1" customWidth="1"/>
    <col min="11" max="11" width="13.85546875" bestFit="1" customWidth="1"/>
  </cols>
  <sheetData>
    <row r="1" spans="1:11" ht="18.75" x14ac:dyDescent="0.3">
      <c r="A1" s="4" t="s">
        <v>5</v>
      </c>
    </row>
    <row r="3" spans="1:11" x14ac:dyDescent="0.25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</row>
    <row r="4" spans="1:11" x14ac:dyDescent="0.25">
      <c r="A4" s="5" t="s">
        <v>7</v>
      </c>
      <c r="B4" s="17">
        <v>1458.06</v>
      </c>
      <c r="C4" s="18">
        <v>106181248.04000001</v>
      </c>
      <c r="D4" s="18">
        <v>130208161.22</v>
      </c>
      <c r="E4" s="19">
        <v>137435253.88</v>
      </c>
    </row>
    <row r="5" spans="1:11" x14ac:dyDescent="0.25">
      <c r="A5" s="5" t="s">
        <v>8</v>
      </c>
      <c r="B5" s="17">
        <v>33.799999999999997</v>
      </c>
      <c r="C5" s="18">
        <v>2399158.04</v>
      </c>
      <c r="D5" s="18">
        <v>3750508.05</v>
      </c>
      <c r="E5" s="19">
        <v>6880197.3600000003</v>
      </c>
    </row>
    <row r="6" spans="1:11" x14ac:dyDescent="0.25">
      <c r="A6" s="5" t="s">
        <v>9</v>
      </c>
      <c r="B6" s="17">
        <v>432.18</v>
      </c>
      <c r="C6" s="18">
        <v>25922796.239999998</v>
      </c>
      <c r="D6" s="18">
        <v>49563654.579999998</v>
      </c>
      <c r="E6" s="19">
        <v>80731087.540000007</v>
      </c>
    </row>
    <row r="7" spans="1:11" x14ac:dyDescent="0.25">
      <c r="A7" s="6" t="s">
        <v>6</v>
      </c>
      <c r="B7" s="20">
        <v>1924.04442883977</v>
      </c>
      <c r="C7" s="21">
        <v>134503202.324911</v>
      </c>
      <c r="D7" s="21">
        <v>183522323.85252601</v>
      </c>
      <c r="E7" s="22">
        <v>225046538.78763199</v>
      </c>
    </row>
    <row r="9" spans="1:11" ht="18.75" x14ac:dyDescent="0.3">
      <c r="A9" s="4" t="s">
        <v>10</v>
      </c>
    </row>
    <row r="11" spans="1:11" x14ac:dyDescent="0.25">
      <c r="A11" s="24"/>
      <c r="B11" s="23" t="s">
        <v>1</v>
      </c>
      <c r="C11" s="23" t="s">
        <v>2</v>
      </c>
      <c r="D11" s="23" t="s">
        <v>3</v>
      </c>
      <c r="E11" s="25" t="s">
        <v>4</v>
      </c>
    </row>
    <row r="12" spans="1:11" x14ac:dyDescent="0.25">
      <c r="A12" s="7">
        <v>521</v>
      </c>
      <c r="B12" s="39">
        <v>327.85</v>
      </c>
      <c r="C12" s="38">
        <v>25994828.239999998</v>
      </c>
      <c r="D12" s="38">
        <v>30991424.66</v>
      </c>
      <c r="E12" s="33">
        <v>30991424.66</v>
      </c>
    </row>
    <row r="13" spans="1:11" x14ac:dyDescent="0.25">
      <c r="A13" s="7">
        <v>524</v>
      </c>
      <c r="B13" s="40">
        <v>1049.6099999999999</v>
      </c>
      <c r="C13" s="38">
        <v>75603933.689999998</v>
      </c>
      <c r="D13" s="41">
        <v>91947515.879999995</v>
      </c>
      <c r="E13" s="33">
        <v>91947515.879999995</v>
      </c>
      <c r="J13" s="1"/>
    </row>
    <row r="14" spans="1:11" x14ac:dyDescent="0.25">
      <c r="A14" s="6" t="s">
        <v>6</v>
      </c>
      <c r="B14" s="20">
        <f>SUM(B12:B13)</f>
        <v>1377.46</v>
      </c>
      <c r="C14" s="21">
        <f>SUM(C12:C13)</f>
        <v>101598761.92999999</v>
      </c>
      <c r="D14" s="21">
        <f t="shared" ref="D14:E14" si="0">SUM(D12:D13)</f>
        <v>122938940.53999999</v>
      </c>
      <c r="E14" s="22">
        <f t="shared" si="0"/>
        <v>122938940.53999999</v>
      </c>
    </row>
    <row r="15" spans="1:11" x14ac:dyDescent="0.25">
      <c r="J15" s="34"/>
      <c r="K15" s="1"/>
    </row>
    <row r="16" spans="1:11" ht="18.75" x14ac:dyDescent="0.3">
      <c r="A16" s="4" t="s">
        <v>12</v>
      </c>
    </row>
    <row r="17" spans="1:5" ht="15.75" x14ac:dyDescent="0.25">
      <c r="A17" s="3"/>
    </row>
    <row r="18" spans="1:5" x14ac:dyDescent="0.25">
      <c r="A18" s="24" t="s">
        <v>0</v>
      </c>
      <c r="B18" s="23" t="s">
        <v>1</v>
      </c>
      <c r="C18" s="23" t="s">
        <v>2</v>
      </c>
      <c r="D18" s="23" t="s">
        <v>3</v>
      </c>
      <c r="E18" s="25" t="s">
        <v>4</v>
      </c>
    </row>
    <row r="19" spans="1:5" x14ac:dyDescent="0.25">
      <c r="A19" s="5" t="s">
        <v>7</v>
      </c>
      <c r="B19" s="8">
        <f>B4-B14</f>
        <v>80.599999999999909</v>
      </c>
      <c r="C19" s="1">
        <f>C4-C14</f>
        <v>4582486.1100000143</v>
      </c>
      <c r="D19" s="1">
        <f t="shared" ref="D19:E19" si="1">D4-D14</f>
        <v>7269220.6800000072</v>
      </c>
      <c r="E19" s="9">
        <f t="shared" si="1"/>
        <v>14496313.340000004</v>
      </c>
    </row>
    <row r="20" spans="1:5" x14ac:dyDescent="0.25">
      <c r="A20" s="5" t="s">
        <v>8</v>
      </c>
      <c r="B20" s="8">
        <f t="shared" ref="B20:E21" si="2">B5</f>
        <v>33.799999999999997</v>
      </c>
      <c r="C20" s="16">
        <f t="shared" si="2"/>
        <v>2399158.04</v>
      </c>
      <c r="D20" s="16">
        <f t="shared" si="2"/>
        <v>3750508.05</v>
      </c>
      <c r="E20" s="26">
        <f t="shared" si="2"/>
        <v>6880197.3600000003</v>
      </c>
    </row>
    <row r="21" spans="1:5" x14ac:dyDescent="0.25">
      <c r="A21" s="5" t="s">
        <v>9</v>
      </c>
      <c r="B21" s="8">
        <f t="shared" si="2"/>
        <v>432.18</v>
      </c>
      <c r="C21" s="16">
        <f t="shared" si="2"/>
        <v>25922796.239999998</v>
      </c>
      <c r="D21" s="16">
        <f t="shared" si="2"/>
        <v>49563654.579999998</v>
      </c>
      <c r="E21" s="26">
        <f t="shared" si="2"/>
        <v>80731087.540000007</v>
      </c>
    </row>
    <row r="22" spans="1:5" x14ac:dyDescent="0.25">
      <c r="A22" s="6" t="s">
        <v>6</v>
      </c>
      <c r="B22" s="10">
        <f>SUM(B19:B21)</f>
        <v>546.57999999999993</v>
      </c>
      <c r="C22" s="11">
        <f>SUM(C19:C21)</f>
        <v>32904440.390000012</v>
      </c>
      <c r="D22" s="11">
        <f t="shared" ref="D22" si="3">SUM(D19:D21)</f>
        <v>60583383.310000002</v>
      </c>
      <c r="E22" s="12">
        <f t="shared" ref="E22" si="4">SUM(E19:E21)</f>
        <v>102107598.24000001</v>
      </c>
    </row>
    <row r="24" spans="1:5" ht="18.75" x14ac:dyDescent="0.3">
      <c r="A24" s="4" t="s">
        <v>11</v>
      </c>
    </row>
    <row r="25" spans="1:5" ht="15.75" x14ac:dyDescent="0.25">
      <c r="A25" s="3"/>
    </row>
    <row r="26" spans="1:5" x14ac:dyDescent="0.25">
      <c r="A26" s="24" t="s">
        <v>0</v>
      </c>
      <c r="B26" s="23" t="s">
        <v>1</v>
      </c>
      <c r="C26" s="23" t="s">
        <v>2</v>
      </c>
      <c r="D26" s="23" t="s">
        <v>3</v>
      </c>
      <c r="E26" s="25" t="s">
        <v>4</v>
      </c>
    </row>
    <row r="27" spans="1:5" x14ac:dyDescent="0.25">
      <c r="A27" s="5" t="s">
        <v>7</v>
      </c>
      <c r="B27" s="8">
        <f>B14</f>
        <v>1377.46</v>
      </c>
      <c r="C27" s="1">
        <f t="shared" ref="C27:E27" si="5">C14</f>
        <v>101598761.92999999</v>
      </c>
      <c r="D27" s="1">
        <f t="shared" si="5"/>
        <v>122938940.53999999</v>
      </c>
      <c r="E27" s="9">
        <f t="shared" si="5"/>
        <v>122938940.53999999</v>
      </c>
    </row>
    <row r="28" spans="1:5" x14ac:dyDescent="0.25">
      <c r="A28" s="5" t="s">
        <v>8</v>
      </c>
      <c r="B28" s="8">
        <f>B19+B20</f>
        <v>114.39999999999991</v>
      </c>
      <c r="C28" s="1">
        <f t="shared" ref="C28:E28" si="6">C19+C20</f>
        <v>6981644.1500000143</v>
      </c>
      <c r="D28" s="1">
        <f t="shared" si="6"/>
        <v>11019728.730000008</v>
      </c>
      <c r="E28" s="9">
        <f t="shared" si="6"/>
        <v>21376510.700000003</v>
      </c>
    </row>
    <row r="29" spans="1:5" x14ac:dyDescent="0.25">
      <c r="A29" s="5" t="s">
        <v>9</v>
      </c>
      <c r="B29" s="8">
        <f>B21</f>
        <v>432.18</v>
      </c>
      <c r="C29" s="1">
        <f t="shared" ref="C29:E29" si="7">C21</f>
        <v>25922796.239999998</v>
      </c>
      <c r="D29" s="1">
        <f t="shared" si="7"/>
        <v>49563654.579999998</v>
      </c>
      <c r="E29" s="9">
        <f t="shared" si="7"/>
        <v>80731087.540000007</v>
      </c>
    </row>
    <row r="30" spans="1:5" x14ac:dyDescent="0.25">
      <c r="A30" s="6" t="s">
        <v>6</v>
      </c>
      <c r="B30" s="10">
        <f>SUM(B27:B29)</f>
        <v>1924.04</v>
      </c>
      <c r="C30" s="11">
        <f>SUM(C27:C29)</f>
        <v>134503202.32000002</v>
      </c>
      <c r="D30" s="11">
        <f t="shared" ref="D30" si="8">SUM(D27:D29)</f>
        <v>183522323.84999999</v>
      </c>
      <c r="E30" s="12">
        <f t="shared" ref="E30" si="9">SUM(E27:E29)</f>
        <v>225046538.78000003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432CA-855E-4366-9C53-8A461F68AA16}">
  <dimension ref="A1:E31"/>
  <sheetViews>
    <sheetView workbookViewId="0">
      <selection activeCell="H28" sqref="H28"/>
    </sheetView>
  </sheetViews>
  <sheetFormatPr defaultRowHeight="15" x14ac:dyDescent="0.25"/>
  <cols>
    <col min="1" max="1" width="20.140625" customWidth="1"/>
    <col min="2" max="2" width="12.28515625" bestFit="1" customWidth="1"/>
    <col min="3" max="5" width="15" bestFit="1" customWidth="1"/>
  </cols>
  <sheetData>
    <row r="1" spans="1:5" ht="18.75" x14ac:dyDescent="0.3">
      <c r="A1" s="4" t="s">
        <v>13</v>
      </c>
      <c r="B1" s="2"/>
      <c r="C1" s="1"/>
      <c r="D1" s="1"/>
      <c r="E1" s="1"/>
    </row>
    <row r="2" spans="1:5" x14ac:dyDescent="0.25">
      <c r="B2" s="2"/>
      <c r="C2" s="1"/>
      <c r="D2" s="1"/>
      <c r="E2" s="1"/>
    </row>
    <row r="3" spans="1:5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</row>
    <row r="4" spans="1:5" x14ac:dyDescent="0.25">
      <c r="A4" s="5" t="s">
        <v>7</v>
      </c>
      <c r="B4" s="28">
        <v>80.599999999999994</v>
      </c>
      <c r="C4" s="29">
        <v>4582486.1100000003</v>
      </c>
      <c r="D4" s="29">
        <v>7269220.6799999997</v>
      </c>
      <c r="E4" s="30">
        <v>14496313.35</v>
      </c>
    </row>
    <row r="5" spans="1:5" x14ac:dyDescent="0.25">
      <c r="A5" s="5" t="s">
        <v>8</v>
      </c>
      <c r="B5" s="28">
        <v>33.799999999999997</v>
      </c>
      <c r="C5" s="29">
        <v>2399158.04</v>
      </c>
      <c r="D5" s="29">
        <v>3750508.05</v>
      </c>
      <c r="E5" s="30">
        <v>6880197.3600000003</v>
      </c>
    </row>
    <row r="6" spans="1:5" x14ac:dyDescent="0.25">
      <c r="A6" s="5" t="s">
        <v>9</v>
      </c>
      <c r="B6" s="28">
        <v>28.59</v>
      </c>
      <c r="C6" s="29">
        <v>1714766.49</v>
      </c>
      <c r="D6" s="29">
        <v>3277606.45</v>
      </c>
      <c r="E6" s="30">
        <v>5338869.2300000004</v>
      </c>
    </row>
    <row r="7" spans="1:5" x14ac:dyDescent="0.25">
      <c r="A7" s="6" t="s">
        <v>6</v>
      </c>
      <c r="B7" s="20">
        <v>142.994881696855</v>
      </c>
      <c r="C7" s="21">
        <v>8696410.6459384095</v>
      </c>
      <c r="D7" s="21">
        <v>14297335.181431299</v>
      </c>
      <c r="E7" s="22">
        <v>26715379.935539398</v>
      </c>
    </row>
    <row r="8" spans="1:5" x14ac:dyDescent="0.25">
      <c r="B8" s="2"/>
      <c r="C8" s="1"/>
      <c r="D8" s="1"/>
      <c r="E8" s="1"/>
    </row>
    <row r="9" spans="1:5" ht="18.75" x14ac:dyDescent="0.3">
      <c r="A9" s="4" t="s">
        <v>14</v>
      </c>
      <c r="B9" s="2"/>
      <c r="C9" s="1"/>
      <c r="D9" s="1"/>
      <c r="E9" s="1"/>
    </row>
    <row r="10" spans="1:5" x14ac:dyDescent="0.25">
      <c r="B10" s="2"/>
      <c r="C10" s="1"/>
      <c r="D10" s="1"/>
      <c r="E10" s="1"/>
    </row>
    <row r="11" spans="1:5" x14ac:dyDescent="0.25">
      <c r="A11" s="27" t="s">
        <v>0</v>
      </c>
      <c r="B11" s="27" t="s">
        <v>1</v>
      </c>
      <c r="C11" s="27" t="s">
        <v>2</v>
      </c>
      <c r="D11" s="27" t="s">
        <v>3</v>
      </c>
      <c r="E11" s="27" t="s">
        <v>4</v>
      </c>
    </row>
    <row r="12" spans="1:5" x14ac:dyDescent="0.25">
      <c r="A12" s="5" t="s">
        <v>7</v>
      </c>
      <c r="B12" s="15"/>
      <c r="C12" s="13"/>
      <c r="D12" s="13"/>
      <c r="E12" s="14"/>
    </row>
    <row r="13" spans="1:5" x14ac:dyDescent="0.25">
      <c r="A13" s="5" t="s">
        <v>8</v>
      </c>
      <c r="B13" s="15">
        <f>B4+B5</f>
        <v>114.39999999999999</v>
      </c>
      <c r="C13" s="13">
        <f>C4+C5</f>
        <v>6981644.1500000004</v>
      </c>
      <c r="D13" s="13">
        <f t="shared" ref="D13:E13" si="0">D4+D5</f>
        <v>11019728.73</v>
      </c>
      <c r="E13" s="14">
        <f t="shared" si="0"/>
        <v>21376510.710000001</v>
      </c>
    </row>
    <row r="14" spans="1:5" x14ac:dyDescent="0.25">
      <c r="A14" s="5" t="s">
        <v>9</v>
      </c>
      <c r="B14" s="15">
        <f>B6</f>
        <v>28.59</v>
      </c>
      <c r="C14" s="15">
        <f t="shared" ref="C14:E14" si="1">C6</f>
        <v>1714766.49</v>
      </c>
      <c r="D14" s="15">
        <f t="shared" si="1"/>
        <v>3277606.45</v>
      </c>
      <c r="E14" s="37">
        <f t="shared" si="1"/>
        <v>5338869.2300000004</v>
      </c>
    </row>
    <row r="15" spans="1:5" x14ac:dyDescent="0.25">
      <c r="A15" s="6" t="s">
        <v>6</v>
      </c>
      <c r="B15" s="10">
        <f>SUM(B12:B14)</f>
        <v>142.98999999999998</v>
      </c>
      <c r="C15" s="11">
        <f>SUM(C12:C14)</f>
        <v>8696410.6400000006</v>
      </c>
      <c r="D15" s="11">
        <f>SUM(D12:D14)</f>
        <v>14297335.18</v>
      </c>
      <c r="E15" s="12">
        <f>SUM(E12:E14)</f>
        <v>26715379.940000001</v>
      </c>
    </row>
    <row r="16" spans="1:5" x14ac:dyDescent="0.25">
      <c r="B16" s="2"/>
      <c r="C16" s="1"/>
      <c r="D16" s="1"/>
      <c r="E16" s="1"/>
    </row>
    <row r="17" spans="1:5" ht="18.75" x14ac:dyDescent="0.3">
      <c r="A17" s="4" t="s">
        <v>15</v>
      </c>
      <c r="B17" s="2"/>
      <c r="C17" s="1"/>
      <c r="D17" s="1"/>
      <c r="E17" s="1"/>
    </row>
    <row r="18" spans="1:5" x14ac:dyDescent="0.25">
      <c r="B18" s="2"/>
      <c r="C18" s="1"/>
      <c r="D18" s="1"/>
      <c r="E18" s="1"/>
    </row>
    <row r="19" spans="1:5" x14ac:dyDescent="0.25">
      <c r="A19" s="27" t="s">
        <v>0</v>
      </c>
      <c r="B19" s="27" t="s">
        <v>1</v>
      </c>
      <c r="C19" s="27" t="s">
        <v>2</v>
      </c>
      <c r="D19" s="27" t="s">
        <v>3</v>
      </c>
      <c r="E19" s="27" t="s">
        <v>4</v>
      </c>
    </row>
    <row r="20" spans="1:5" x14ac:dyDescent="0.25">
      <c r="A20" s="5" t="s">
        <v>7</v>
      </c>
      <c r="B20" s="28">
        <v>1377.46</v>
      </c>
      <c r="C20" s="29">
        <v>101598757.38</v>
      </c>
      <c r="D20" s="29">
        <v>122938935</v>
      </c>
      <c r="E20" s="30">
        <v>122938935</v>
      </c>
    </row>
    <row r="21" spans="1:5" x14ac:dyDescent="0.25">
      <c r="A21" s="5" t="s">
        <v>8</v>
      </c>
      <c r="B21" s="28">
        <v>0</v>
      </c>
      <c r="C21" s="29">
        <v>0</v>
      </c>
      <c r="D21" s="29">
        <v>0</v>
      </c>
      <c r="E21" s="30">
        <v>0</v>
      </c>
    </row>
    <row r="22" spans="1:5" x14ac:dyDescent="0.25">
      <c r="A22" s="5" t="s">
        <v>9</v>
      </c>
      <c r="B22" s="31">
        <v>403.59</v>
      </c>
      <c r="C22" s="32">
        <v>24208028.670000002</v>
      </c>
      <c r="D22" s="32">
        <v>46286046.060000002</v>
      </c>
      <c r="E22" s="33">
        <v>75392214.939999998</v>
      </c>
    </row>
    <row r="23" spans="1:5" x14ac:dyDescent="0.25">
      <c r="A23" s="6" t="s">
        <v>6</v>
      </c>
      <c r="B23" s="20">
        <v>1781.04946561105</v>
      </c>
      <c r="C23" s="21">
        <v>125806786.05009601</v>
      </c>
      <c r="D23" s="21">
        <v>169224981.064827</v>
      </c>
      <c r="E23" s="22">
        <v>198331149.943551</v>
      </c>
    </row>
    <row r="24" spans="1:5" x14ac:dyDescent="0.25">
      <c r="B24" s="2"/>
      <c r="C24" s="1"/>
      <c r="D24" s="1"/>
      <c r="E24" s="1"/>
    </row>
    <row r="25" spans="1:5" ht="18.75" x14ac:dyDescent="0.3">
      <c r="A25" s="4" t="s">
        <v>11</v>
      </c>
      <c r="B25" s="2"/>
      <c r="C25" s="1"/>
      <c r="D25" s="1"/>
      <c r="E25" s="1"/>
    </row>
    <row r="26" spans="1:5" ht="15.75" x14ac:dyDescent="0.25">
      <c r="A26" s="3"/>
      <c r="B26" s="2"/>
      <c r="C26" s="1"/>
      <c r="D26" s="1"/>
      <c r="E26" s="1"/>
    </row>
    <row r="27" spans="1:5" x14ac:dyDescent="0.25">
      <c r="A27" s="35" t="s">
        <v>0</v>
      </c>
      <c r="B27" s="27" t="s">
        <v>1</v>
      </c>
      <c r="C27" s="27" t="s">
        <v>2</v>
      </c>
      <c r="D27" s="27" t="s">
        <v>3</v>
      </c>
      <c r="E27" s="36" t="s">
        <v>4</v>
      </c>
    </row>
    <row r="28" spans="1:5" x14ac:dyDescent="0.25">
      <c r="A28" s="5" t="s">
        <v>7</v>
      </c>
      <c r="B28" s="8">
        <f>B12+B20</f>
        <v>1377.46</v>
      </c>
      <c r="C28" s="1">
        <f>C12+C20</f>
        <v>101598757.38</v>
      </c>
      <c r="D28" s="1">
        <f>D12+D20</f>
        <v>122938935</v>
      </c>
      <c r="E28" s="9">
        <f>E12+E20</f>
        <v>122938935</v>
      </c>
    </row>
    <row r="29" spans="1:5" x14ac:dyDescent="0.25">
      <c r="A29" s="5" t="s">
        <v>8</v>
      </c>
      <c r="B29" s="8">
        <f t="shared" ref="B29:E29" si="2">B13+B21</f>
        <v>114.39999999999999</v>
      </c>
      <c r="C29" s="1">
        <f t="shared" si="2"/>
        <v>6981644.1500000004</v>
      </c>
      <c r="D29" s="1">
        <f t="shared" si="2"/>
        <v>11019728.73</v>
      </c>
      <c r="E29" s="9">
        <f t="shared" si="2"/>
        <v>21376510.710000001</v>
      </c>
    </row>
    <row r="30" spans="1:5" x14ac:dyDescent="0.25">
      <c r="A30" s="5" t="s">
        <v>9</v>
      </c>
      <c r="B30" s="8">
        <f>B14+B22</f>
        <v>432.17999999999995</v>
      </c>
      <c r="C30" s="1">
        <f>C14+C22</f>
        <v>25922795.16</v>
      </c>
      <c r="D30" s="1">
        <f>D14+D22</f>
        <v>49563652.510000005</v>
      </c>
      <c r="E30" s="9">
        <f>E14+E22</f>
        <v>80731084.170000002</v>
      </c>
    </row>
    <row r="31" spans="1:5" x14ac:dyDescent="0.25">
      <c r="A31" s="6" t="s">
        <v>6</v>
      </c>
      <c r="B31" s="10">
        <f>SUM(B28:B30)</f>
        <v>1924.04</v>
      </c>
      <c r="C31" s="11">
        <f>SUM(C28:C30)</f>
        <v>134503196.69</v>
      </c>
      <c r="D31" s="11">
        <f t="shared" ref="D31:E31" si="3">SUM(D28:D30)</f>
        <v>183522316.24000001</v>
      </c>
      <c r="E31" s="12">
        <f t="shared" si="3"/>
        <v>225046529.88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Option 1</vt:lpstr>
      <vt:lpstr>Option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 Clouse</dc:creator>
  <cp:lastModifiedBy>Michael Nealy</cp:lastModifiedBy>
  <dcterms:created xsi:type="dcterms:W3CDTF">2020-12-16T18:59:19Z</dcterms:created>
  <dcterms:modified xsi:type="dcterms:W3CDTF">2025-03-06T20:08:03Z</dcterms:modified>
</cp:coreProperties>
</file>